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787D6152-A2E2-4FE8-B8D9-E03D20B3FF1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<sst xmlns="http://schemas.openxmlformats.org/spreadsheetml/2006/main" count="51" uniqueCount="43">
  <si>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</si>
  <si>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</si>
  <si>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</si>
  <si>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</si>
  <si>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</si>
  <si>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</si>
  <si>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</si>
  <si>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</si>
  <si>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</si>
  <si>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</si>
  <si>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</si>
  <si>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</si>
  <si>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</si>
  <si>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</si>
  <si>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</si>
  <si>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</si>
  <si>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</si>
  <si>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</si>
  <si>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</si>
  <si>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</si>
  <si>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</si>
  <si>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</si>
  <si>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</si>
  <si>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</si>
  <si>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</si>
  <si>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</si>
  <si>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</si>
  <si>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</si>
  <si>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</si>
  <si>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</si>
  <si>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</si>
  <si>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</si>
  <si>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</si>
  <si>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</si>
  <si>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</si>
  <si>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</si>
  <si>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</si>
  <si>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</si>
  <si>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</si>
  <si>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AKTİF BORU PROFİL</t>
  </si>
  <si>
    <t>14,05,2024</t>
  </si>
  <si>
    <t>ÜÇLER GALVANİZ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</si>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</sst>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30" sqref="I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45428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61411.199999999997</v>
      </c>
      <c r="F5" s="1"/>
      <c r="G5" s="13" t="str">
        <f t="shared" ref="G5" si="0">IF(A5="","",(A5))</f>
        <v>AKTİF BORU PROFİL</v>
      </c>
      <c r="H5" s="12"/>
      <c r="I5" s="12"/>
      <c r="J5" s="12"/>
      <c r="K5" s="12">
        <f>IF(G5="","",SUM(E5-H5-I5-J5))</f>
        <v>61411.199999999997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50</v>
      </c>
      <c r="T5" s="43"/>
      <c r="U5" s="43"/>
      <c r="V5" s="43"/>
      <c r="W5" s="43"/>
      <c r="X5" s="43"/>
      <c r="Y5" s="44"/>
      <c r="Z5" s="36"/>
      <c r="AA5" s="47">
        <f>SUM(P5:Y5)*N5</f>
        <v>70000</v>
      </c>
    </row>
    <row r="6" spans="1:27" ht="15" customHeight="1" x14ac:dyDescent="0.35">
      <c r="A6" s="48" t="s">
        <v>41</v>
      </c>
      <c r="B6" s="49"/>
      <c r="C6" s="10" t="s">
        <v>40</v>
      </c>
      <c r="D6" s="11"/>
      <c r="E6" s="12">
        <v>90800</v>
      </c>
      <c r="F6" s="1"/>
      <c r="G6" s="13" t="str">
        <f>IF(A6="","",(A6))</f>
        <v>ÜÇLER GALVANİZ</v>
      </c>
      <c r="H6" s="12">
        <v>70000</v>
      </c>
      <c r="I6" s="12"/>
      <c r="J6" s="12"/>
      <c r="K6" s="12">
        <f t="shared" ref="K6:K19" si="1">IF(G6="","",SUM(E6-H6-I6-J6))</f>
        <v>20800</v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70180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5350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152211.20000000001</v>
      </c>
      <c r="F22" s="1"/>
      <c r="G22" s="16" t="s">
        <v>17</v>
      </c>
      <c r="H22" s="17">
        <f>SUM(H5:H21)</f>
        <v>75350</v>
      </c>
      <c r="I22" s="17">
        <f>SUM(I5:I21)</f>
        <v>0</v>
      </c>
      <c r="J22" s="17">
        <f>SUM(J5:J21)</f>
        <v>0</v>
      </c>
      <c r="K22" s="17">
        <f>SUM(K5:K21)</f>
        <v>82211.199999999997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412743</v>
      </c>
      <c r="D25" s="18">
        <v>413926</v>
      </c>
      <c r="E25" s="19">
        <f>IF(C25="","",SUM(D25-C25))</f>
        <v>1183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4950</v>
      </c>
      <c r="D26" s="21"/>
      <c r="E26" s="20">
        <f>IF(C26="","",SUM(C26/E25))</f>
        <v>4.1842772612003385</v>
      </c>
      <c r="F26" s="1"/>
      <c r="G26" s="11" t="s">
        <v>26</v>
      </c>
      <c r="H26" s="12">
        <v>4950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5170</v>
      </c>
      <c r="D27" s="21"/>
      <c r="E27" s="22">
        <f>SUM(C27/E22)</f>
        <v>3.396596308287432E-2</v>
      </c>
      <c r="F27" s="1"/>
      <c r="G27" s="11" t="s">
        <v>28</v>
      </c>
      <c r="H27" s="12">
        <v>220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5170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70180</v>
      </c>
      <c r="D36" s="1"/>
      <c r="E36" s="1"/>
      <c r="F36" s="1"/>
      <c r="G36" s="26" t="s">
        <v>31</v>
      </c>
      <c r="H36" s="15">
        <f>IF(H33="","",SUM(H22-H33))</f>
        <v>70180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2024-05-15T05:40:15Z</cp:lastPrinted>
  <dcterms:created xsi:type="dcterms:W3CDTF">2022-08-24T05:29:34Z</dcterms:created>
  <dcterms:modified xsi:type="dcterms:W3CDTF">2024-05-16T05:34:47Z</dcterms:modified>
</cp:coreProperties>
</file>